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nawr\Dropbox\_Web Projects\DigitalInsightLabs\Marketing\"/>
    </mc:Choice>
  </mc:AlternateContent>
  <bookViews>
    <workbookView xWindow="0" yWindow="0" windowWidth="23040" windowHeight="9048" xr2:uid="{134065A1-131C-475C-8E29-B87F25EEFEE1}"/>
  </bookViews>
  <sheets>
    <sheet name="Ranking Traffic Impact" sheetId="3" r:id="rId1"/>
    <sheet name="Ranking Revenue Impact" sheetId="2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E20" i="3"/>
  <c r="E19" i="3"/>
  <c r="E18" i="3"/>
  <c r="E17" i="3"/>
  <c r="E16" i="3"/>
  <c r="E15" i="3"/>
  <c r="E14" i="3"/>
  <c r="E13" i="3"/>
  <c r="E12" i="3"/>
  <c r="G16" i="3" l="1"/>
  <c r="I16" i="3" s="1"/>
  <c r="G13" i="3"/>
  <c r="I13" i="3" s="1"/>
  <c r="G17" i="3"/>
  <c r="I17" i="3" s="1"/>
  <c r="G14" i="3"/>
  <c r="I14" i="3" s="1"/>
  <c r="G18" i="3"/>
  <c r="I18" i="3" s="1"/>
  <c r="G12" i="3"/>
  <c r="I12" i="3" s="1"/>
  <c r="G20" i="3"/>
  <c r="I20" i="3" s="1"/>
  <c r="G21" i="3"/>
  <c r="I21" i="3" s="1"/>
  <c r="G15" i="3"/>
  <c r="I15" i="3" s="1"/>
  <c r="G19" i="3"/>
  <c r="I19" i="3" s="1"/>
  <c r="E36" i="2" l="1"/>
  <c r="I36" i="2" s="1"/>
  <c r="E35" i="2"/>
  <c r="E34" i="2"/>
  <c r="G34" i="2" s="1"/>
  <c r="E33" i="2"/>
  <c r="E32" i="2"/>
  <c r="I32" i="2" s="1"/>
  <c r="E31" i="2"/>
  <c r="E30" i="2"/>
  <c r="I30" i="2" s="1"/>
  <c r="E29" i="2"/>
  <c r="I29" i="2" s="1"/>
  <c r="E28" i="2"/>
  <c r="I28" i="2" s="1"/>
  <c r="E27" i="2"/>
  <c r="G27" i="2" s="1"/>
  <c r="I35" i="2"/>
  <c r="G35" i="2"/>
  <c r="I33" i="2"/>
  <c r="I31" i="2"/>
  <c r="G31" i="2"/>
  <c r="E21" i="2"/>
  <c r="G21" i="2" s="1"/>
  <c r="E20" i="2"/>
  <c r="G20" i="2" s="1"/>
  <c r="E19" i="2"/>
  <c r="I19" i="2" s="1"/>
  <c r="E18" i="2"/>
  <c r="E17" i="2"/>
  <c r="G17" i="2" s="1"/>
  <c r="E16" i="2"/>
  <c r="E15" i="2"/>
  <c r="I15" i="2" s="1"/>
  <c r="E14" i="2"/>
  <c r="I14" i="2" s="1"/>
  <c r="E13" i="2"/>
  <c r="G13" i="2" s="1"/>
  <c r="E12" i="2"/>
  <c r="I18" i="2" l="1"/>
  <c r="G30" i="2"/>
  <c r="G12" i="2"/>
  <c r="G16" i="2"/>
  <c r="I34" i="2"/>
  <c r="I27" i="2"/>
  <c r="G29" i="2"/>
  <c r="G33" i="2"/>
  <c r="G32" i="2"/>
  <c r="G36" i="2"/>
  <c r="G28" i="2"/>
  <c r="I12" i="2"/>
  <c r="I16" i="2"/>
  <c r="I20" i="2"/>
  <c r="G14" i="2"/>
  <c r="G18" i="2"/>
  <c r="I13" i="2"/>
  <c r="I17" i="2"/>
  <c r="I21" i="2"/>
  <c r="G15" i="2"/>
  <c r="G19" i="2"/>
</calcChain>
</file>

<file path=xl/sharedStrings.xml><?xml version="1.0" encoding="utf-8"?>
<sst xmlns="http://schemas.openxmlformats.org/spreadsheetml/2006/main" count="30" uniqueCount="22">
  <si>
    <t>SERP Position</t>
  </si>
  <si>
    <t xml:space="preserve"> % Clicks</t>
  </si>
  <si>
    <t>Keyword /Keyword Group:</t>
  </si>
  <si>
    <t>Potential Visits</t>
  </si>
  <si>
    <t>Close Rate:</t>
  </si>
  <si>
    <t>Average Monthly Impressions:</t>
  </si>
  <si>
    <t>Potential Monthly Profits</t>
  </si>
  <si>
    <t>Potential Monthly Leads</t>
  </si>
  <si>
    <t>MONTHLY TOTALS</t>
  </si>
  <si>
    <t>12-MONTH TOTALS</t>
  </si>
  <si>
    <t>Potential Leads</t>
  </si>
  <si>
    <t>Potential Profits</t>
  </si>
  <si>
    <t>Transaction Profit:</t>
  </si>
  <si>
    <t>Keyword Ranking Traffic Impact Calculator</t>
  </si>
  <si>
    <t>Keyword Ranking Revenue Impact Calculator</t>
  </si>
  <si>
    <t>Current Keyword Position</t>
  </si>
  <si>
    <t>Average Monthly Volume:</t>
  </si>
  <si>
    <t>Target Keyword Position</t>
  </si>
  <si>
    <t>Potential Additional Traffic</t>
  </si>
  <si>
    <t>Cardiac Care</t>
  </si>
  <si>
    <t>12-Month Totals</t>
  </si>
  <si>
    <t>Plane Ticket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</si>
</sst>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164" fontId="0" fillId="0" borderId="0" xfId="2" applyNumberFormat="1" applyFont="1"/>
    <xf numFmtId="44" fontId="0" fillId="0" borderId="0" xfId="1" applyFont="1"/>
    <xf numFmtId="44" fontId="0" fillId="0" borderId="0" xfId="0" applyNumberFormat="1"/>
    <xf numFmtId="0" fontId="3" fillId="0" borderId="0" xfId="0" applyFont="1"/>
    <xf numFmtId="165" fontId="0" fillId="0" borderId="0" xfId="0" applyNumberFormat="1"/>
    <xf numFmtId="0" fontId="4" fillId="2" borderId="0" xfId="0" applyFont="1" applyFill="1"/>
    <xf numFmtId="0" fontId="2" fillId="2" borderId="0" xfId="0" applyFont="1" applyFill="1"/>
    <xf numFmtId="0" fontId="5" fillId="0" borderId="0" xfId="0" applyFont="1"/>
    <xf numFmtId="0" fontId="0" fillId="3" borderId="0" xfId="0" applyFill="1"/>
    <xf numFmtId="0" fontId="0" fillId="4" borderId="0" xfId="0" applyFill="1"/>
    <xf numFmtId="1" fontId="0" fillId="0" borderId="0" xfId="0" applyNumberFormat="1"/>
    <xf numFmtId="166" fontId="0" fillId="0" borderId="0" xfId="3" applyNumberFormat="1" applyFont="1"/>
    <xf numFmtId="164" fontId="0" fillId="4" borderId="0" xfId="2" applyNumberFormat="1" applyFont="1" applyFill="1"/>
    <xf numFmtId="1" fontId="0" fillId="4" borderId="0" xfId="0" applyNumberFormat="1" applyFill="1"/>
    <xf numFmtId="166" fontId="0" fillId="4" borderId="0" xfId="3" applyNumberFormat="1" applyFont="1" applyFill="1"/>
    <xf numFmtId="0" fontId="0" fillId="5" borderId="0" xfId="0" applyFill="1"/>
    <xf numFmtId="164" fontId="0" fillId="5" borderId="0" xfId="2" applyNumberFormat="1" applyFont="1" applyFill="1"/>
    <xf numFmtId="1" fontId="0" fillId="5" borderId="0" xfId="0" applyNumberFormat="1" applyFill="1"/>
    <xf numFmtId="166" fontId="0" fillId="5" borderId="0" xfId="3" applyNumberFormat="1" applyFont="1" applyFill="1"/>
    <xf numFmtId="0" fontId="3" fillId="0" borderId="0" xfId="0" applyFont="1" applyAlignment="1">
      <alignment horizontal="right"/>
    </xf>
    <xf numFmtId="166" fontId="0" fillId="0" borderId="0" xfId="0" applyNumberFormat="1"/>
    <xf numFmtId="166" fontId="0" fillId="4" borderId="0" xfId="0" applyNumberFormat="1" applyFill="1"/>
    <xf numFmtId="166" fontId="0" fillId="5" borderId="0" xfId="0" applyNumberFormat="1" applyFill="1"/>
    <xf numFmtId="9" fontId="0" fillId="0" borderId="0" xfId="2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202497</xdr:colOff>
      <xdr:row>0</xdr:row>
      <xdr:rowOff>114300</xdr:rowOff>
    </xdr:from>
    <xdr:to>
      <xdr:col>8</xdr:col>
      <xdr:colOff>1203959</xdr:colOff>
      <xdr:row>3</xdr:row>
      <xdr:rowOff>103138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8ABDDD-EC38-4510-B2CB-3B7B5CABF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9417" y="114300"/>
          <a:ext cx="1321502" cy="583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80577</xdr:colOff>
      <xdr:row>0</xdr:row>
      <xdr:rowOff>60960</xdr:rowOff>
    </xdr:from>
    <xdr:to>
      <xdr:col>8</xdr:col>
      <xdr:colOff>1402079</xdr:colOff>
      <xdr:row>3</xdr:row>
      <xdr:rowOff>49798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195506-8013-49E8-957F-C7A7F7C0B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817" y="60960"/>
          <a:ext cx="1321502" cy="583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EBDF-DB77-4820-B96B-9463CD7C1833}">
  <dimension ref="A1:M21"/>
  <sheetViews>
    <sheetView showGridLines="0" tabSelected="1" workbookViewId="0"/>
  </sheetViews>
  <sheetFormatPr defaultRowHeight="14.4" x14ac:dyDescent="0.3"/>
  <cols>
    <col min="1" max="1" width="14.33203125" customWidth="1"/>
    <col min="2" max="2" width="13" customWidth="1"/>
    <col min="3" max="3" width="10.109375" customWidth="1"/>
    <col min="4" max="4" width="3.21875" customWidth="1"/>
    <col min="5" max="5" width="14.77734375" customWidth="1"/>
    <col min="6" max="6" width="6" customWidth="1"/>
    <col min="7" max="7" width="20.77734375" customWidth="1"/>
    <col min="8" max="8" width="4.6640625" customWidth="1"/>
    <col min="9" max="9" width="17.6640625" customWidth="1"/>
    <col min="12" max="12" width="15.5546875" customWidth="1"/>
  </cols>
  <sheetData>
    <row r="1" spans="1:13" ht="18" x14ac:dyDescent="0.35">
      <c r="A1" s="9" t="s">
        <v>13</v>
      </c>
    </row>
    <row r="3" spans="1:13" x14ac:dyDescent="0.3">
      <c r="B3" s="1" t="s">
        <v>2</v>
      </c>
      <c r="C3" t="s">
        <v>19</v>
      </c>
    </row>
    <row r="4" spans="1:13" x14ac:dyDescent="0.3">
      <c r="B4" s="1" t="s">
        <v>16</v>
      </c>
      <c r="C4">
        <v>12000</v>
      </c>
    </row>
    <row r="5" spans="1:13" x14ac:dyDescent="0.3">
      <c r="B5" s="1" t="s">
        <v>15</v>
      </c>
      <c r="C5" s="10">
        <v>10</v>
      </c>
    </row>
    <row r="6" spans="1:13" x14ac:dyDescent="0.3">
      <c r="B6" s="1" t="s">
        <v>17</v>
      </c>
      <c r="C6" s="11">
        <v>5</v>
      </c>
    </row>
    <row r="7" spans="1:13" x14ac:dyDescent="0.3">
      <c r="L7" s="5"/>
      <c r="M7" s="5"/>
    </row>
    <row r="8" spans="1:13" x14ac:dyDescent="0.3">
      <c r="M8" s="2"/>
    </row>
    <row r="9" spans="1:13" x14ac:dyDescent="0.3">
      <c r="B9" s="8" t="s">
        <v>8</v>
      </c>
      <c r="C9" s="7"/>
      <c r="D9" s="7"/>
      <c r="E9" s="7"/>
      <c r="F9" s="7"/>
      <c r="G9" s="7"/>
      <c r="H9" s="7"/>
      <c r="I9" s="7"/>
      <c r="M9" s="2"/>
    </row>
    <row r="10" spans="1:13" x14ac:dyDescent="0.3">
      <c r="M10" s="2"/>
    </row>
    <row r="11" spans="1:13" x14ac:dyDescent="0.3">
      <c r="B11" s="5" t="s">
        <v>0</v>
      </c>
      <c r="C11" s="5" t="s">
        <v>1</v>
      </c>
      <c r="D11" s="5"/>
      <c r="E11" s="5" t="s">
        <v>3</v>
      </c>
      <c r="F11" s="5"/>
      <c r="G11" s="21" t="s">
        <v>18</v>
      </c>
      <c r="I11" s="5" t="s">
        <v>20</v>
      </c>
      <c r="M11" s="2"/>
    </row>
    <row r="12" spans="1:13" x14ac:dyDescent="0.3">
      <c r="B12">
        <v>1</v>
      </c>
      <c r="C12" s="2">
        <v>0.33639999999999998</v>
      </c>
      <c r="E12" s="12">
        <f t="shared" ref="E12:E21" si="0">$C$4*C12</f>
        <v>4036.7999999999997</v>
      </c>
      <c r="G12" s="13">
        <f>E12-VLOOKUP($C$5,$B$12:$E$21,4)</f>
        <v>3905.9999999999995</v>
      </c>
      <c r="I12" s="22">
        <f>G12*12</f>
        <v>46871.999999999993</v>
      </c>
      <c r="M12" s="2"/>
    </row>
    <row r="13" spans="1:13" x14ac:dyDescent="0.3">
      <c r="B13">
        <v>2</v>
      </c>
      <c r="C13" s="2">
        <v>0.14380000000000001</v>
      </c>
      <c r="E13" s="12">
        <f t="shared" si="0"/>
        <v>1725.6000000000001</v>
      </c>
      <c r="G13" s="13">
        <f t="shared" ref="G13:G21" si="1">E13-VLOOKUP($C$5,$B$12:$E$21,4)</f>
        <v>1594.8000000000002</v>
      </c>
      <c r="I13" s="22">
        <f t="shared" ref="I13:I21" si="2">G13*12</f>
        <v>19137.600000000002</v>
      </c>
      <c r="M13" s="2"/>
    </row>
    <row r="14" spans="1:13" x14ac:dyDescent="0.3">
      <c r="B14">
        <v>3</v>
      </c>
      <c r="C14" s="2">
        <v>9.2499999999999999E-2</v>
      </c>
      <c r="E14" s="12">
        <f t="shared" si="0"/>
        <v>1110</v>
      </c>
      <c r="G14" s="13">
        <f t="shared" si="1"/>
        <v>979.2</v>
      </c>
      <c r="I14" s="22">
        <f t="shared" si="2"/>
        <v>11750.400000000001</v>
      </c>
      <c r="M14" s="2"/>
    </row>
    <row r="15" spans="1:13" x14ac:dyDescent="0.3">
      <c r="B15">
        <v>4</v>
      </c>
      <c r="C15" s="2">
        <v>5.7000000000000002E-2</v>
      </c>
      <c r="E15" s="12">
        <f t="shared" si="0"/>
        <v>684</v>
      </c>
      <c r="G15" s="13">
        <f t="shared" si="1"/>
        <v>553.20000000000005</v>
      </c>
      <c r="I15" s="22">
        <f t="shared" si="2"/>
        <v>6638.4000000000005</v>
      </c>
      <c r="M15" s="2"/>
    </row>
    <row r="16" spans="1:13" x14ac:dyDescent="0.3">
      <c r="B16" s="11">
        <v>5</v>
      </c>
      <c r="C16" s="14">
        <v>3.9800000000000002E-2</v>
      </c>
      <c r="D16" s="11"/>
      <c r="E16" s="15">
        <f t="shared" si="0"/>
        <v>477.6</v>
      </c>
      <c r="F16" s="11"/>
      <c r="G16" s="16">
        <f t="shared" si="1"/>
        <v>346.8</v>
      </c>
      <c r="H16" s="11"/>
      <c r="I16" s="23">
        <f t="shared" si="2"/>
        <v>4161.6000000000004</v>
      </c>
      <c r="M16" s="2"/>
    </row>
    <row r="17" spans="2:13" x14ac:dyDescent="0.3">
      <c r="B17">
        <v>6</v>
      </c>
      <c r="C17" s="2">
        <v>2.8000000000000001E-2</v>
      </c>
      <c r="E17" s="12">
        <f t="shared" si="0"/>
        <v>336</v>
      </c>
      <c r="G17" s="13">
        <f t="shared" si="1"/>
        <v>205.2</v>
      </c>
      <c r="I17" s="22">
        <f t="shared" si="2"/>
        <v>2462.3999999999996</v>
      </c>
      <c r="M17" s="2"/>
    </row>
    <row r="18" spans="2:13" x14ac:dyDescent="0.3">
      <c r="B18">
        <v>7</v>
      </c>
      <c r="C18" s="2">
        <v>2.07E-2</v>
      </c>
      <c r="E18" s="12">
        <f t="shared" si="0"/>
        <v>248.4</v>
      </c>
      <c r="G18" s="13">
        <f t="shared" si="1"/>
        <v>117.6</v>
      </c>
      <c r="I18" s="22">
        <f t="shared" si="2"/>
        <v>1411.1999999999998</v>
      </c>
    </row>
    <row r="19" spans="2:13" x14ac:dyDescent="0.3">
      <c r="B19">
        <v>8</v>
      </c>
      <c r="C19" s="2">
        <v>1.7000000000000001E-2</v>
      </c>
      <c r="E19" s="12">
        <f t="shared" si="0"/>
        <v>204.00000000000003</v>
      </c>
      <c r="G19" s="13">
        <f t="shared" si="1"/>
        <v>73.200000000000017</v>
      </c>
      <c r="I19" s="22">
        <f t="shared" si="2"/>
        <v>878.4000000000002</v>
      </c>
    </row>
    <row r="20" spans="2:13" x14ac:dyDescent="0.3">
      <c r="B20">
        <v>9</v>
      </c>
      <c r="C20" s="2">
        <v>1.32E-2</v>
      </c>
      <c r="E20" s="12">
        <f t="shared" si="0"/>
        <v>158.4</v>
      </c>
      <c r="G20" s="13">
        <f t="shared" si="1"/>
        <v>27.599999999999994</v>
      </c>
      <c r="I20" s="22">
        <f t="shared" si="2"/>
        <v>331.19999999999993</v>
      </c>
    </row>
    <row r="21" spans="2:13" x14ac:dyDescent="0.3">
      <c r="B21" s="17">
        <v>10</v>
      </c>
      <c r="C21" s="18">
        <v>1.09E-2</v>
      </c>
      <c r="D21" s="17"/>
      <c r="E21" s="19">
        <f t="shared" si="0"/>
        <v>130.80000000000001</v>
      </c>
      <c r="F21" s="17"/>
      <c r="G21" s="20">
        <f t="shared" si="1"/>
        <v>0</v>
      </c>
      <c r="H21" s="17"/>
      <c r="I21" s="24">
        <f t="shared" si="2"/>
        <v>0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B42F4-257F-428C-B009-3A44D7AA5861}">
  <dimension ref="A1:L36"/>
  <sheetViews>
    <sheetView showGridLines="0" zoomScaleNormal="100" workbookViewId="0"/>
  </sheetViews>
  <sheetFormatPr defaultRowHeight="14.4" x14ac:dyDescent="0.3"/>
  <cols>
    <col min="1" max="1" width="14.33203125" customWidth="1"/>
    <col min="2" max="2" width="13" customWidth="1"/>
    <col min="3" max="3" width="10.109375" customWidth="1"/>
    <col min="4" max="4" width="3.21875" customWidth="1"/>
    <col min="5" max="5" width="14.77734375" customWidth="1"/>
    <col min="6" max="6" width="4" customWidth="1"/>
    <col min="7" max="7" width="20.77734375" customWidth="1"/>
    <col min="9" max="9" width="20.77734375" customWidth="1"/>
  </cols>
  <sheetData>
    <row r="1" spans="1:9" ht="18" x14ac:dyDescent="0.35">
      <c r="A1" s="9" t="s">
        <v>14</v>
      </c>
    </row>
    <row r="3" spans="1:9" x14ac:dyDescent="0.3">
      <c r="B3" s="1" t="s">
        <v>2</v>
      </c>
      <c r="C3" t="s">
        <v>21</v>
      </c>
    </row>
    <row r="4" spans="1:9" x14ac:dyDescent="0.3">
      <c r="B4" s="1" t="s">
        <v>5</v>
      </c>
      <c r="C4">
        <v>40500</v>
      </c>
    </row>
    <row r="5" spans="1:9" x14ac:dyDescent="0.3">
      <c r="B5" s="1" t="s">
        <v>4</v>
      </c>
      <c r="C5" s="2">
        <v>0.05</v>
      </c>
    </row>
    <row r="6" spans="1:9" x14ac:dyDescent="0.3">
      <c r="B6" s="1" t="s">
        <v>12</v>
      </c>
      <c r="C6" s="3">
        <v>100</v>
      </c>
    </row>
    <row r="9" spans="1:9" x14ac:dyDescent="0.3">
      <c r="B9" s="8" t="s">
        <v>8</v>
      </c>
      <c r="C9" s="7"/>
      <c r="D9" s="7"/>
      <c r="E9" s="7"/>
      <c r="F9" s="7"/>
      <c r="G9" s="7"/>
      <c r="H9" s="7"/>
      <c r="I9" s="7"/>
    </row>
    <row r="11" spans="1:9" x14ac:dyDescent="0.3">
      <c r="B11" s="5" t="s">
        <v>0</v>
      </c>
      <c r="C11" s="5" t="s">
        <v>1</v>
      </c>
      <c r="D11" s="5"/>
      <c r="E11" s="5" t="s">
        <v>3</v>
      </c>
      <c r="F11" s="5"/>
      <c r="G11" s="5" t="s">
        <v>7</v>
      </c>
      <c r="H11" s="5"/>
      <c r="I11" s="21" t="s">
        <v>6</v>
      </c>
    </row>
    <row r="12" spans="1:9" x14ac:dyDescent="0.3">
      <c r="B12">
        <v>1</v>
      </c>
      <c r="C12" s="2">
        <v>0.33639999999999998</v>
      </c>
      <c r="E12" s="12">
        <f t="shared" ref="E12:E21" si="0">$C$4*C12</f>
        <v>13624.199999999999</v>
      </c>
      <c r="G12" s="6">
        <f>(E12*$C$5)</f>
        <v>681.21</v>
      </c>
      <c r="I12" s="4">
        <f t="shared" ref="I12:I21" si="1">(E12*$C$5)*$C$6</f>
        <v>68121</v>
      </c>
    </row>
    <row r="13" spans="1:9" x14ac:dyDescent="0.3">
      <c r="B13">
        <v>2</v>
      </c>
      <c r="C13" s="2">
        <v>0.14380000000000001</v>
      </c>
      <c r="E13" s="12">
        <f t="shared" si="0"/>
        <v>5823.9000000000005</v>
      </c>
      <c r="G13" s="6">
        <f t="shared" ref="G13:G21" si="2">(E13*$C$5)</f>
        <v>291.19500000000005</v>
      </c>
      <c r="I13" s="4">
        <f t="shared" si="1"/>
        <v>29119.500000000004</v>
      </c>
    </row>
    <row r="14" spans="1:9" x14ac:dyDescent="0.3">
      <c r="B14">
        <v>3</v>
      </c>
      <c r="C14" s="2">
        <v>9.2499999999999999E-2</v>
      </c>
      <c r="E14" s="12">
        <f t="shared" si="0"/>
        <v>3746.25</v>
      </c>
      <c r="G14" s="6">
        <f t="shared" si="2"/>
        <v>187.3125</v>
      </c>
      <c r="I14" s="4">
        <f t="shared" si="1"/>
        <v>18731.25</v>
      </c>
    </row>
    <row r="15" spans="1:9" x14ac:dyDescent="0.3">
      <c r="B15">
        <v>4</v>
      </c>
      <c r="C15" s="2">
        <v>5.7000000000000002E-2</v>
      </c>
      <c r="E15" s="12">
        <f t="shared" si="0"/>
        <v>2308.5</v>
      </c>
      <c r="G15" s="6">
        <f t="shared" si="2"/>
        <v>115.42500000000001</v>
      </c>
      <c r="I15" s="4">
        <f t="shared" si="1"/>
        <v>11542.500000000002</v>
      </c>
    </row>
    <row r="16" spans="1:9" x14ac:dyDescent="0.3">
      <c r="B16">
        <v>5</v>
      </c>
      <c r="C16" s="2">
        <v>3.9800000000000002E-2</v>
      </c>
      <c r="E16" s="12">
        <f t="shared" si="0"/>
        <v>1611.9</v>
      </c>
      <c r="G16" s="6">
        <f t="shared" si="2"/>
        <v>80.595000000000013</v>
      </c>
      <c r="I16" s="4">
        <f t="shared" si="1"/>
        <v>8059.5000000000009</v>
      </c>
    </row>
    <row r="17" spans="2:12" x14ac:dyDescent="0.3">
      <c r="B17">
        <v>6</v>
      </c>
      <c r="C17" s="2">
        <v>2.8000000000000001E-2</v>
      </c>
      <c r="E17" s="12">
        <f t="shared" si="0"/>
        <v>1134</v>
      </c>
      <c r="G17" s="6">
        <f t="shared" si="2"/>
        <v>56.7</v>
      </c>
      <c r="I17" s="4">
        <f t="shared" si="1"/>
        <v>5670</v>
      </c>
    </row>
    <row r="18" spans="2:12" x14ac:dyDescent="0.3">
      <c r="B18">
        <v>7</v>
      </c>
      <c r="C18" s="2">
        <v>2.07E-2</v>
      </c>
      <c r="E18" s="12">
        <f t="shared" si="0"/>
        <v>838.35</v>
      </c>
      <c r="G18" s="6">
        <f t="shared" si="2"/>
        <v>41.917500000000004</v>
      </c>
      <c r="I18" s="4">
        <f t="shared" si="1"/>
        <v>4191.75</v>
      </c>
    </row>
    <row r="19" spans="2:12" x14ac:dyDescent="0.3">
      <c r="B19">
        <v>8</v>
      </c>
      <c r="C19" s="2">
        <v>1.7000000000000001E-2</v>
      </c>
      <c r="E19" s="12">
        <f t="shared" si="0"/>
        <v>688.5</v>
      </c>
      <c r="G19" s="6">
        <f t="shared" si="2"/>
        <v>34.425000000000004</v>
      </c>
      <c r="I19" s="4">
        <f t="shared" si="1"/>
        <v>3442.5000000000005</v>
      </c>
    </row>
    <row r="20" spans="2:12" x14ac:dyDescent="0.3">
      <c r="B20">
        <v>9</v>
      </c>
      <c r="C20" s="2">
        <v>1.32E-2</v>
      </c>
      <c r="E20" s="12">
        <f t="shared" si="0"/>
        <v>534.6</v>
      </c>
      <c r="G20" s="6">
        <f t="shared" si="2"/>
        <v>26.730000000000004</v>
      </c>
      <c r="I20" s="4">
        <f t="shared" si="1"/>
        <v>2673.0000000000005</v>
      </c>
    </row>
    <row r="21" spans="2:12" x14ac:dyDescent="0.3">
      <c r="B21">
        <v>10</v>
      </c>
      <c r="C21" s="2">
        <v>1.09E-2</v>
      </c>
      <c r="E21" s="12">
        <f t="shared" si="0"/>
        <v>441.45</v>
      </c>
      <c r="G21" s="6">
        <f t="shared" si="2"/>
        <v>22.072500000000002</v>
      </c>
      <c r="I21" s="4">
        <f t="shared" si="1"/>
        <v>2207.25</v>
      </c>
      <c r="L21" s="12"/>
    </row>
    <row r="22" spans="2:12" x14ac:dyDescent="0.3">
      <c r="L22" s="12"/>
    </row>
    <row r="24" spans="2:12" x14ac:dyDescent="0.3">
      <c r="B24" s="8" t="s">
        <v>9</v>
      </c>
      <c r="C24" s="7"/>
      <c r="D24" s="7"/>
      <c r="E24" s="7"/>
      <c r="F24" s="7"/>
      <c r="G24" s="7"/>
      <c r="H24" s="7"/>
      <c r="I24" s="7"/>
    </row>
    <row r="26" spans="2:12" x14ac:dyDescent="0.3">
      <c r="B26" s="5" t="s">
        <v>0</v>
      </c>
      <c r="C26" s="5" t="s">
        <v>1</v>
      </c>
      <c r="D26" s="5"/>
      <c r="E26" s="5" t="s">
        <v>3</v>
      </c>
      <c r="F26" s="5"/>
      <c r="G26" s="5" t="s">
        <v>10</v>
      </c>
      <c r="H26" s="5"/>
      <c r="I26" s="5" t="s">
        <v>11</v>
      </c>
    </row>
    <row r="27" spans="2:12" x14ac:dyDescent="0.3">
      <c r="B27">
        <v>1</v>
      </c>
      <c r="C27" s="2">
        <v>0.33639999999999998</v>
      </c>
      <c r="E27" s="12">
        <f>($C$4*C27)*12</f>
        <v>163490.4</v>
      </c>
      <c r="F27" s="12"/>
      <c r="G27" s="6">
        <f>(E27*$C$5)</f>
        <v>8174.52</v>
      </c>
      <c r="I27" s="4">
        <f t="shared" ref="I27:I36" si="3">(E27*$C$5)*$C$6</f>
        <v>817452</v>
      </c>
    </row>
    <row r="28" spans="2:12" x14ac:dyDescent="0.3">
      <c r="B28">
        <v>2</v>
      </c>
      <c r="C28" s="2">
        <v>0.14380000000000001</v>
      </c>
      <c r="E28" s="12">
        <f t="shared" ref="E28:E36" si="4">($C$4*C28)*12</f>
        <v>69886.8</v>
      </c>
      <c r="F28" s="12"/>
      <c r="G28" s="6">
        <f t="shared" ref="G28:G36" si="5">(E28*$C$5)</f>
        <v>3494.34</v>
      </c>
      <c r="I28" s="4">
        <f t="shared" si="3"/>
        <v>349434</v>
      </c>
    </row>
    <row r="29" spans="2:12" x14ac:dyDescent="0.3">
      <c r="B29">
        <v>3</v>
      </c>
      <c r="C29" s="2">
        <v>9.2499999999999999E-2</v>
      </c>
      <c r="E29" s="12">
        <f t="shared" si="4"/>
        <v>44955</v>
      </c>
      <c r="F29" s="12"/>
      <c r="G29" s="6">
        <f t="shared" si="5"/>
        <v>2247.75</v>
      </c>
      <c r="I29" s="4">
        <f t="shared" si="3"/>
        <v>224775</v>
      </c>
    </row>
    <row r="30" spans="2:12" x14ac:dyDescent="0.3">
      <c r="B30">
        <v>4</v>
      </c>
      <c r="C30" s="2">
        <v>5.7000000000000002E-2</v>
      </c>
      <c r="E30" s="12">
        <f t="shared" si="4"/>
        <v>27702</v>
      </c>
      <c r="F30" s="12"/>
      <c r="G30" s="6">
        <f t="shared" si="5"/>
        <v>1385.1000000000001</v>
      </c>
      <c r="I30" s="4">
        <f t="shared" si="3"/>
        <v>138510</v>
      </c>
    </row>
    <row r="31" spans="2:12" x14ac:dyDescent="0.3">
      <c r="B31">
        <v>5</v>
      </c>
      <c r="C31" s="2">
        <v>3.9800000000000002E-2</v>
      </c>
      <c r="E31" s="12">
        <f t="shared" si="4"/>
        <v>19342.800000000003</v>
      </c>
      <c r="F31" s="12"/>
      <c r="G31" s="6">
        <f t="shared" si="5"/>
        <v>967.14000000000021</v>
      </c>
      <c r="I31" s="4">
        <f t="shared" si="3"/>
        <v>96714.000000000015</v>
      </c>
      <c r="K31" s="25"/>
    </row>
    <row r="32" spans="2:12" x14ac:dyDescent="0.3">
      <c r="B32">
        <v>6</v>
      </c>
      <c r="C32" s="2">
        <v>2.8000000000000001E-2</v>
      </c>
      <c r="E32" s="12">
        <f t="shared" si="4"/>
        <v>13608</v>
      </c>
      <c r="F32" s="12"/>
      <c r="G32" s="6">
        <f t="shared" si="5"/>
        <v>680.40000000000009</v>
      </c>
      <c r="I32" s="4">
        <f t="shared" si="3"/>
        <v>68040.000000000015</v>
      </c>
      <c r="K32" s="25"/>
    </row>
    <row r="33" spans="2:11" x14ac:dyDescent="0.3">
      <c r="B33">
        <v>7</v>
      </c>
      <c r="C33" s="2">
        <v>2.07E-2</v>
      </c>
      <c r="E33" s="12">
        <f t="shared" si="4"/>
        <v>10060.200000000001</v>
      </c>
      <c r="F33" s="12"/>
      <c r="G33" s="6">
        <f t="shared" si="5"/>
        <v>503.01000000000005</v>
      </c>
      <c r="I33" s="4">
        <f t="shared" si="3"/>
        <v>50301.000000000007</v>
      </c>
      <c r="K33" s="25"/>
    </row>
    <row r="34" spans="2:11" x14ac:dyDescent="0.3">
      <c r="B34">
        <v>8</v>
      </c>
      <c r="C34" s="2">
        <v>1.7000000000000001E-2</v>
      </c>
      <c r="E34" s="12">
        <f t="shared" si="4"/>
        <v>8262</v>
      </c>
      <c r="F34" s="12"/>
      <c r="G34" s="6">
        <f t="shared" si="5"/>
        <v>413.1</v>
      </c>
      <c r="I34" s="4">
        <f t="shared" si="3"/>
        <v>41310</v>
      </c>
      <c r="K34" s="25"/>
    </row>
    <row r="35" spans="2:11" x14ac:dyDescent="0.3">
      <c r="B35">
        <v>9</v>
      </c>
      <c r="C35" s="2">
        <v>1.32E-2</v>
      </c>
      <c r="E35" s="12">
        <f t="shared" si="4"/>
        <v>6415.2000000000007</v>
      </c>
      <c r="F35" s="12"/>
      <c r="G35" s="6">
        <f t="shared" si="5"/>
        <v>320.76000000000005</v>
      </c>
      <c r="I35" s="4">
        <f t="shared" si="3"/>
        <v>32076.000000000004</v>
      </c>
    </row>
    <row r="36" spans="2:11" x14ac:dyDescent="0.3">
      <c r="B36">
        <v>10</v>
      </c>
      <c r="C36" s="2">
        <v>1.09E-2</v>
      </c>
      <c r="E36" s="12">
        <f t="shared" si="4"/>
        <v>5297.4</v>
      </c>
      <c r="F36" s="12"/>
      <c r="G36" s="6">
        <f t="shared" si="5"/>
        <v>264.87</v>
      </c>
      <c r="I36" s="4">
        <f t="shared" si="3"/>
        <v>26487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Ranking Traffic Impact</vt:lpstr>
      <vt:lpstr>Ranking Revenue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Groendyke</dc:creator>
  <cp:lastModifiedBy>Linda Groendyke</cp:lastModifiedBy>
  <dcterms:created xsi:type="dcterms:W3CDTF">2017-10-18T18:03:12Z</dcterms:created>
  <dcterms:modified xsi:type="dcterms:W3CDTF">2017-11-28T21:03:18Z</dcterms:modified>
</cp:coreProperties>
</file>